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6d82b63ba74a7a/Documents/Waters Edge/"/>
    </mc:Choice>
  </mc:AlternateContent>
  <xr:revisionPtr revIDLastSave="80" documentId="13_ncr:1_{42D0A5A2-F1E2-44A6-817B-2F7547C1118B}" xr6:coauthVersionLast="45" xr6:coauthVersionMax="45" xr10:uidLastSave="{33600BDD-708A-4400-99F5-6D37D473C5E8}"/>
  <bookViews>
    <workbookView xWindow="-110" yWindow="-110" windowWidth="25820" windowHeight="15620" xr2:uid="{B4593E5B-5CC3-41E6-9B04-125C6AEE668F}"/>
  </bookViews>
  <sheets>
    <sheet name="Income Statement" sheetId="2" r:id="rId1"/>
    <sheet name="Balance Sheet" sheetId="1" r:id="rId2"/>
  </sheets>
  <definedNames>
    <definedName name="_xlnm.Print_Area" localSheetId="0">'Income Statement'!$B$1:$N$37</definedName>
    <definedName name="_xlnm.Print_Titles" localSheetId="1">'Balance Sheet'!$A:$D,'Balance Sheet'!$1:$1</definedName>
    <definedName name="_xlnm.Print_Titles" localSheetId="0">'Income Statement'!$A:$E,'Income Statement'!$1:$1</definedName>
    <definedName name="QB_COLUMN_29" localSheetId="0" hidden="1">'Income Statement'!$F$1</definedName>
    <definedName name="QB_COLUMN_2920" localSheetId="1" hidden="1">'Balance Sheet'!$E$1</definedName>
    <definedName name="QB_DATA_0" localSheetId="1" hidden="1">'Balance Sheet'!$5:$5,'Balance Sheet'!$6:$6,'Balance Sheet'!$9:$9,'Balance Sheet'!#REF!,'Balance Sheet'!$15:$15,'Balance Sheet'!$16:$16</definedName>
    <definedName name="QB_DATA_0" localSheetId="0" hidden="1">'Income Statement'!$4:$4,'Income Statement'!$10:$10,'Income Statement'!$16:$16,'Income Statement'!$17:$17,'Income Statement'!$18:$18,'Income Statement'!$20:$20,'Income Statement'!$23:$23,'Income Statement'!$24:$24,'Income Statement'!$31:$31</definedName>
    <definedName name="QB_FORMULA_0" localSheetId="1" hidden="1">'Balance Sheet'!$E$7,'Balance Sheet'!$E$10,'Balance Sheet'!#REF!,'Balance Sheet'!$E$11,'Balance Sheet'!$E$12,'Balance Sheet'!$E$17,'Balance Sheet'!$E$18</definedName>
    <definedName name="QB_FORMULA_0" localSheetId="0" hidden="1">'Income Statement'!$F$5,'Income Statement'!$F$21,'Income Statement'!$F$25,'Income Statement'!$F$26,'Income Statement'!$F$27,'Income Statement'!$F$32,'Income Statement'!$F$33,'Income Statement'!$F$34,'Income Statement'!$F$35</definedName>
    <definedName name="QB_ROW_1" localSheetId="1" hidden="1">'Balance Sheet'!$A$2</definedName>
    <definedName name="QB_ROW_1011" localSheetId="1" hidden="1">'Balance Sheet'!$B$3</definedName>
    <definedName name="QB_ROW_1220" localSheetId="1" hidden="1">'Balance Sheet'!$C$15</definedName>
    <definedName name="QB_ROW_1311" localSheetId="1" hidden="1">'Balance Sheet'!$B$11</definedName>
    <definedName name="QB_ROW_13330" localSheetId="1" hidden="1">'Balance Sheet'!$D$9</definedName>
    <definedName name="QB_ROW_14011" localSheetId="1" hidden="1">'Balance Sheet'!$B$14</definedName>
    <definedName name="QB_ROW_14311" localSheetId="1" hidden="1">'Balance Sheet'!$B$17</definedName>
    <definedName name="QB_ROW_17221" localSheetId="1" hidden="1">'Balance Sheet'!$C$16</definedName>
    <definedName name="QB_ROW_18301" localSheetId="0" hidden="1">'Income Statement'!$A$35</definedName>
    <definedName name="QB_ROW_19011" localSheetId="0" hidden="1">'Income Statement'!$B$2</definedName>
    <definedName name="QB_ROW_19311" localSheetId="0" hidden="1">'Income Statement'!$B$27</definedName>
    <definedName name="QB_ROW_20021" localSheetId="0" hidden="1">'Income Statement'!$C$3</definedName>
    <definedName name="QB_ROW_2021" localSheetId="1" hidden="1">'Balance Sheet'!$C$4</definedName>
    <definedName name="QB_ROW_20321" localSheetId="0" hidden="1">'Income Statement'!$C$5</definedName>
    <definedName name="QB_ROW_21021" localSheetId="0" hidden="1">'Income Statement'!$C$6</definedName>
    <definedName name="QB_ROW_21321" localSheetId="0" hidden="1">'Income Statement'!$C$26</definedName>
    <definedName name="QB_ROW_22011" localSheetId="0" hidden="1">'Income Statement'!$B$28</definedName>
    <definedName name="QB_ROW_22311" localSheetId="0" hidden="1">'Income Statement'!$B$34</definedName>
    <definedName name="QB_ROW_23021" localSheetId="0" hidden="1">'Income Statement'!$C$29</definedName>
    <definedName name="QB_ROW_2321" localSheetId="1" hidden="1">'Balance Sheet'!$C$7</definedName>
    <definedName name="QB_ROW_23321" localSheetId="0" hidden="1">'Income Statement'!$C$33</definedName>
    <definedName name="QB_ROW_29240" localSheetId="0" hidden="1">'Income Statement'!$E$18</definedName>
    <definedName name="QB_ROW_30030" localSheetId="0" hidden="1">'Income Statement'!$D$15</definedName>
    <definedName name="QB_ROW_301" localSheetId="1" hidden="1">'Balance Sheet'!$A$12</definedName>
    <definedName name="QB_ROW_3021" localSheetId="1" hidden="1">'Balance Sheet'!$C$8</definedName>
    <definedName name="QB_ROW_30330" localSheetId="0" hidden="1">'Income Statement'!$D$21</definedName>
    <definedName name="QB_ROW_31240" localSheetId="0" hidden="1">'Income Statement'!$E$24</definedName>
    <definedName name="QB_ROW_32230" localSheetId="0" hidden="1">'Income Statement'!$D$4</definedName>
    <definedName name="QB_ROW_3321" localSheetId="1" hidden="1">'Balance Sheet'!$C$10</definedName>
    <definedName name="QB_ROW_4021" localSheetId="1" hidden="1">'Balance Sheet'!#REF!</definedName>
    <definedName name="QB_ROW_4030" localSheetId="0" hidden="1">'Income Statement'!$D$30</definedName>
    <definedName name="QB_ROW_4321" localSheetId="1" hidden="1">'Balance Sheet'!#REF!</definedName>
    <definedName name="QB_ROW_4330" localSheetId="0" hidden="1">'Income Statement'!$D$32</definedName>
    <definedName name="QB_ROW_51230" localSheetId="1" hidden="1">'Balance Sheet'!#REF!</definedName>
    <definedName name="QB_ROW_55240" localSheetId="0" hidden="1">'Income Statement'!$E$23</definedName>
    <definedName name="QB_ROW_56240" localSheetId="0" hidden="1">'Income Statement'!$E$20</definedName>
    <definedName name="QB_ROW_57030" localSheetId="0" hidden="1">'Income Statement'!$D$22</definedName>
    <definedName name="QB_ROW_57330" localSheetId="0" hidden="1">'Income Statement'!$D$25</definedName>
    <definedName name="QB_ROW_63230" localSheetId="1" hidden="1">'Balance Sheet'!$D$5</definedName>
    <definedName name="QB_ROW_69240" localSheetId="0" hidden="1">'Income Statement'!$E$17</definedName>
    <definedName name="QB_ROW_7001" localSheetId="1" hidden="1">'Balance Sheet'!$A$13</definedName>
    <definedName name="QB_ROW_70240" localSheetId="0" hidden="1">'Income Statement'!$E$31</definedName>
    <definedName name="QB_ROW_7301" localSheetId="1" hidden="1">'Balance Sheet'!$A$18</definedName>
    <definedName name="QB_ROW_73230" localSheetId="1" hidden="1">'Balance Sheet'!$D$6</definedName>
    <definedName name="QB_ROW_78240" localSheetId="0" hidden="1">'Income Statement'!$E$16</definedName>
    <definedName name="QB_ROW_86230" localSheetId="0" hidden="1">'Income Statement'!$D$10</definedName>
    <definedName name="QBCANSUPPORTUPDATE" localSheetId="1">TRUE</definedName>
    <definedName name="QBCANSUPPORTUPDATE" localSheetId="0">TRUE</definedName>
    <definedName name="QBCOMPANYFILENAME" localSheetId="1">"\\Mac\Home\Documents\Data-QuickBooks-Main Files\Waters Edge At Lake Jeanette Association, Inc..QBW"</definedName>
    <definedName name="QBCOMPANYFILENAME" localSheetId="0">"\\Mac\Home\Documents\Data-QuickBooks-Main Files\Waters Edge At Lake Jeanette Association, Inc..QBW"</definedName>
    <definedName name="QBENDDATE" localSheetId="1">20201031</definedName>
    <definedName name="QBENDDATE" localSheetId="0">20201031</definedName>
    <definedName name="QBHEADERSONSCREEN" localSheetId="1">FALSE</definedName>
    <definedName name="QBHEADERSONSCREEN" localSheetId="0">FALSE</definedName>
    <definedName name="QBMETADATASIZE" localSheetId="1">5914</definedName>
    <definedName name="QBMETADATASIZE" localSheetId="0">5914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8</definedName>
    <definedName name="QBREPORTCOLAXIS" localSheetId="0">0</definedName>
    <definedName name="QBREPORTCOMPANYID" localSheetId="1">"c3579296d32a4d8fab7f68835e4084df"</definedName>
    <definedName name="QBREPORTCOMPANYID" localSheetId="0">"c3579296d32a4d8fab7f68835e4084df"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FALSE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0</definedName>
    <definedName name="QBREPORTTYPE" localSheetId="1">5</definedName>
    <definedName name="QBREPORTTYPE" localSheetId="0">0</definedName>
    <definedName name="QBROWHEADERS" localSheetId="1">4</definedName>
    <definedName name="QBROWHEADERS" localSheetId="0">5</definedName>
    <definedName name="QBSTARTDATE" localSheetId="1">20201031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 l="1"/>
  <c r="J32" i="2" l="1"/>
  <c r="J33" i="2" s="1"/>
  <c r="J34" i="2" s="1"/>
  <c r="J25" i="2"/>
  <c r="J21" i="2"/>
  <c r="J26" i="2" s="1"/>
  <c r="J27" i="2" s="1"/>
  <c r="J35" i="2" s="1"/>
  <c r="J9" i="2"/>
  <c r="J5" i="2"/>
  <c r="E9" i="1" l="1"/>
  <c r="G5" i="1"/>
  <c r="G7" i="1" s="1"/>
  <c r="H9" i="2"/>
  <c r="F9" i="2"/>
  <c r="G17" i="1"/>
  <c r="G18" i="1" s="1"/>
  <c r="G10" i="1"/>
  <c r="H24" i="2"/>
  <c r="H23" i="2"/>
  <c r="H18" i="2"/>
  <c r="H21" i="2" s="1"/>
  <c r="H26" i="2" s="1"/>
  <c r="H32" i="2"/>
  <c r="H33" i="2" s="1"/>
  <c r="H34" i="2" s="1"/>
  <c r="H25" i="2"/>
  <c r="H5" i="2"/>
  <c r="F33" i="2"/>
  <c r="F34" i="2" s="1"/>
  <c r="F32" i="2"/>
  <c r="F25" i="2"/>
  <c r="F21" i="2"/>
  <c r="F26" i="2" s="1"/>
  <c r="F5" i="2"/>
  <c r="G11" i="1" l="1"/>
  <c r="G12" i="1"/>
  <c r="F27" i="2"/>
  <c r="F35" i="2" s="1"/>
  <c r="H27" i="2"/>
  <c r="H35" i="2" s="1"/>
  <c r="E17" i="1"/>
  <c r="E18" i="1" s="1"/>
  <c r="E10" i="1"/>
  <c r="E11" i="1" s="1"/>
  <c r="E7" i="1"/>
  <c r="E12" i="1" l="1"/>
</calcChain>
</file>

<file path=xl/sharedStrings.xml><?xml version="1.0" encoding="utf-8"?>
<sst xmlns="http://schemas.openxmlformats.org/spreadsheetml/2006/main" count="64" uniqueCount="59">
  <si>
    <t>Oct 31, 20</t>
  </si>
  <si>
    <t>ASSETS</t>
  </si>
  <si>
    <t>Current Assets</t>
  </si>
  <si>
    <t>Checking/Savings</t>
  </si>
  <si>
    <t>Bank of America - Operating</t>
  </si>
  <si>
    <t>Capital Reserve</t>
  </si>
  <si>
    <t>Total Checking/Savings</t>
  </si>
  <si>
    <t>Accounts Receivable</t>
  </si>
  <si>
    <t>Total Accounts Receivable</t>
  </si>
  <si>
    <t>Total Current Assets</t>
  </si>
  <si>
    <t>TOTAL ASSETS</t>
  </si>
  <si>
    <t>LIABILITIES &amp; EQUITY</t>
  </si>
  <si>
    <t>Equity</t>
  </si>
  <si>
    <t>Retained Earnings</t>
  </si>
  <si>
    <t>Net Income</t>
  </si>
  <si>
    <t>Total Equity</t>
  </si>
  <si>
    <t>TOTAL LIABILITIES &amp; EQUITY</t>
  </si>
  <si>
    <t>Jan - Oct 20</t>
  </si>
  <si>
    <t>Ordinary Income/Expense</t>
  </si>
  <si>
    <t>Income</t>
  </si>
  <si>
    <t>Assessments</t>
  </si>
  <si>
    <t>Total Income</t>
  </si>
  <si>
    <t>Expense</t>
  </si>
  <si>
    <t>Bank Service Charges</t>
  </si>
  <si>
    <t>Grounds Maintenance</t>
  </si>
  <si>
    <t>Shrub &amp; Bed Maintenance</t>
  </si>
  <si>
    <t>Gazebo Repair</t>
  </si>
  <si>
    <t>New Signs &amp; Maintenance</t>
  </si>
  <si>
    <t>Total Grounds Maintenance</t>
  </si>
  <si>
    <t>Utilities</t>
  </si>
  <si>
    <t>Water</t>
  </si>
  <si>
    <t>Electricity</t>
  </si>
  <si>
    <t>Total Utilities</t>
  </si>
  <si>
    <t>Total Expense</t>
  </si>
  <si>
    <t>Net Ordinary Income</t>
  </si>
  <si>
    <t>Other Income/Expense</t>
  </si>
  <si>
    <t>Other Income</t>
  </si>
  <si>
    <t>Late Assessment Fees</t>
  </si>
  <si>
    <t>Total Other Income</t>
  </si>
  <si>
    <t>Net Other Income</t>
  </si>
  <si>
    <t>Projected Income &amp; Expenses</t>
  </si>
  <si>
    <t>Jan - Dec 20</t>
  </si>
  <si>
    <t>Accounting &amp; Legal Fees</t>
  </si>
  <si>
    <t>Legal Fees</t>
  </si>
  <si>
    <t>Accounting Fees</t>
  </si>
  <si>
    <t>Total Accounting &amp; Legal Fees</t>
  </si>
  <si>
    <t>Insurance</t>
  </si>
  <si>
    <t>Property &amp; Liability Insurance</t>
  </si>
  <si>
    <t>Total Insurance</t>
  </si>
  <si>
    <t>Projected at 12-31-20</t>
  </si>
  <si>
    <t>est</t>
  </si>
  <si>
    <t>2020 was very low year.  I had sprinklers off much of the summer.</t>
  </si>
  <si>
    <t>Replant "island"</t>
  </si>
  <si>
    <t>"Island" on WSP by Evans and Wieland</t>
  </si>
  <si>
    <t>No change: $125/Qtr. $500/yr</t>
  </si>
  <si>
    <t>$555/mo.</t>
  </si>
  <si>
    <t>Proposed 2021</t>
  </si>
  <si>
    <t>est. not needed now</t>
  </si>
  <si>
    <t>est.  Not needed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</si>
</sst>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/>
    <xf numFmtId="164" fontId="5" fillId="0" borderId="0" xfId="0" applyNumberFormat="1" applyFont="1"/>
    <xf numFmtId="0" fontId="4" fillId="0" borderId="0" xfId="0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3" fontId="4" fillId="0" borderId="0" xfId="1" applyFont="1"/>
    <xf numFmtId="0" fontId="4" fillId="0" borderId="0" xfId="0" applyFont="1" applyAlignment="1">
      <alignment horizontal="left" wrapText="1"/>
    </xf>
    <xf numFmtId="0" fontId="7" fillId="0" borderId="0" xfId="0" applyFont="1"/>
    <xf numFmtId="2" fontId="7" fillId="0" borderId="6" xfId="0" applyNumberFormat="1" applyFont="1" applyBorder="1"/>
    <xf numFmtId="2" fontId="7" fillId="0" borderId="0" xfId="0" applyNumberFormat="1" applyFont="1"/>
    <xf numFmtId="0" fontId="6" fillId="0" borderId="7" xfId="0" applyFont="1" applyBorder="1" applyAlignment="1">
      <alignment horizontal="center" wrapText="1"/>
    </xf>
    <xf numFmtId="43" fontId="7" fillId="0" borderId="7" xfId="1" applyFont="1" applyBorder="1"/>
    <xf numFmtId="43" fontId="7" fillId="0" borderId="0" xfId="1" applyFont="1"/>
    <xf numFmtId="43" fontId="7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127000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127000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323850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323850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A685-9AAC-437E-8867-E3AC50151150}">
  <sheetPr codeName="Sheet2">
    <pageSetUpPr fitToPage="1"/>
  </sheetPr>
  <dimension ref="A1:N36"/>
  <sheetViews>
    <sheetView tabSelected="1" workbookViewId="0">
      <pane xSplit="5" ySplit="1" topLeftCell="F11" activePane="bottomRight" state="frozenSplit"/>
      <selection pane="topRight" activeCell="F1" sqref="F1"/>
      <selection pane="bottomLeft" activeCell="A2" sqref="A2"/>
      <selection pane="bottomRight" activeCell="Q18" sqref="Q18"/>
    </sheetView>
  </sheetViews>
  <sheetFormatPr defaultColWidth="9.08984375" defaultRowHeight="13" x14ac:dyDescent="0.3"/>
  <cols>
    <col min="1" max="4" width="2.81640625" style="14" customWidth="1"/>
    <col min="5" max="5" width="27.81640625" style="14" customWidth="1"/>
    <col min="6" max="6" width="11.08984375" style="15" bestFit="1" customWidth="1"/>
    <col min="7" max="7" width="9.54296875" style="7" customWidth="1"/>
    <col min="8" max="8" width="11.36328125" style="15" bestFit="1" customWidth="1"/>
    <col min="9" max="9" width="9.08984375" style="7"/>
    <col min="10" max="10" width="10.1796875" style="7" bestFit="1" customWidth="1"/>
    <col min="11" max="16384" width="9.08984375" style="7"/>
  </cols>
  <sheetData>
    <row r="1" spans="1:12" s="4" customFormat="1" ht="78.75" customHeight="1" thickBot="1" x14ac:dyDescent="0.35">
      <c r="A1" s="1"/>
      <c r="B1" s="1"/>
      <c r="C1" s="1"/>
      <c r="D1" s="1"/>
      <c r="E1" s="1"/>
      <c r="F1" s="2" t="s">
        <v>17</v>
      </c>
      <c r="G1" s="3" t="s">
        <v>40</v>
      </c>
      <c r="H1" s="2" t="s">
        <v>41</v>
      </c>
      <c r="J1" s="22" t="s">
        <v>56</v>
      </c>
    </row>
    <row r="2" spans="1:12" ht="13.5" thickTop="1" x14ac:dyDescent="0.3">
      <c r="A2" s="5"/>
      <c r="B2" s="5" t="s">
        <v>18</v>
      </c>
      <c r="C2" s="5"/>
      <c r="D2" s="5"/>
      <c r="E2" s="5"/>
      <c r="F2" s="6"/>
      <c r="H2" s="6"/>
      <c r="J2" s="19"/>
    </row>
    <row r="3" spans="1:12" x14ac:dyDescent="0.3">
      <c r="A3" s="5"/>
      <c r="B3" s="5"/>
      <c r="C3" s="5" t="s">
        <v>19</v>
      </c>
      <c r="D3" s="5"/>
      <c r="E3" s="5"/>
      <c r="F3" s="6"/>
      <c r="H3" s="6"/>
      <c r="J3" s="19"/>
    </row>
    <row r="4" spans="1:12" ht="13.5" thickBot="1" x14ac:dyDescent="0.35">
      <c r="A4" s="5"/>
      <c r="B4" s="5"/>
      <c r="C4" s="5"/>
      <c r="D4" s="5" t="s">
        <v>20</v>
      </c>
      <c r="E4" s="5"/>
      <c r="F4" s="8">
        <v>15000</v>
      </c>
      <c r="H4" s="8">
        <v>15000</v>
      </c>
      <c r="J4" s="23">
        <v>15000</v>
      </c>
      <c r="L4" s="7" t="s">
        <v>54</v>
      </c>
    </row>
    <row r="5" spans="1:12" x14ac:dyDescent="0.3">
      <c r="A5" s="5"/>
      <c r="B5" s="5"/>
      <c r="C5" s="5" t="s">
        <v>21</v>
      </c>
      <c r="D5" s="5"/>
      <c r="E5" s="5"/>
      <c r="F5" s="6">
        <f>ROUND(SUM(F3:F4),5)</f>
        <v>15000</v>
      </c>
      <c r="H5" s="6">
        <f>ROUND(SUM(H3:H4),5)</f>
        <v>15000</v>
      </c>
      <c r="J5" s="24">
        <f>J4</f>
        <v>15000</v>
      </c>
    </row>
    <row r="6" spans="1:12" x14ac:dyDescent="0.3">
      <c r="A6" s="5"/>
      <c r="B6" s="5"/>
      <c r="C6" s="5" t="s">
        <v>22</v>
      </c>
      <c r="D6" s="5"/>
      <c r="E6" s="5"/>
      <c r="F6" s="6"/>
      <c r="H6" s="6"/>
      <c r="J6" s="19"/>
    </row>
    <row r="7" spans="1:12" x14ac:dyDescent="0.3">
      <c r="A7" s="5"/>
      <c r="B7" s="5"/>
      <c r="C7" s="5"/>
      <c r="D7" s="5" t="s">
        <v>46</v>
      </c>
      <c r="E7" s="5"/>
      <c r="F7" s="6"/>
      <c r="H7" s="6"/>
      <c r="J7" s="19"/>
    </row>
    <row r="8" spans="1:12" ht="13.5" thickBot="1" x14ac:dyDescent="0.35">
      <c r="A8" s="5"/>
      <c r="B8" s="5"/>
      <c r="C8" s="5"/>
      <c r="D8" s="5"/>
      <c r="E8" s="5" t="s">
        <v>47</v>
      </c>
      <c r="F8" s="8">
        <v>609</v>
      </c>
      <c r="G8" s="6"/>
      <c r="H8" s="8">
        <v>609</v>
      </c>
      <c r="J8" s="20">
        <v>625</v>
      </c>
      <c r="L8" s="7" t="s">
        <v>50</v>
      </c>
    </row>
    <row r="9" spans="1:12" x14ac:dyDescent="0.3">
      <c r="A9" s="5"/>
      <c r="B9" s="5"/>
      <c r="C9" s="5"/>
      <c r="D9" s="5" t="s">
        <v>48</v>
      </c>
      <c r="E9" s="5"/>
      <c r="F9" s="6">
        <f>ROUND(SUM(F7:F8),5)</f>
        <v>609</v>
      </c>
      <c r="H9" s="6">
        <f>ROUND(SUM(H7:H8),5)</f>
        <v>609</v>
      </c>
      <c r="J9" s="21">
        <f>J8</f>
        <v>625</v>
      </c>
    </row>
    <row r="10" spans="1:12" x14ac:dyDescent="0.3">
      <c r="A10" s="5"/>
      <c r="B10" s="5"/>
      <c r="C10" s="5"/>
      <c r="D10" s="5" t="s">
        <v>23</v>
      </c>
      <c r="E10" s="5"/>
      <c r="F10" s="6">
        <v>12</v>
      </c>
      <c r="H10" s="6">
        <v>12</v>
      </c>
      <c r="J10" s="21">
        <v>0</v>
      </c>
    </row>
    <row r="11" spans="1:12" x14ac:dyDescent="0.3">
      <c r="A11" s="5"/>
      <c r="B11" s="5"/>
      <c r="C11" s="5"/>
      <c r="D11" s="5" t="s">
        <v>42</v>
      </c>
      <c r="E11" s="5"/>
      <c r="F11" s="6"/>
      <c r="H11" s="6"/>
      <c r="J11" s="21"/>
    </row>
    <row r="12" spans="1:12" x14ac:dyDescent="0.3">
      <c r="A12" s="5"/>
      <c r="B12" s="5"/>
      <c r="C12" s="5"/>
      <c r="D12" s="5"/>
      <c r="E12" s="5" t="s">
        <v>43</v>
      </c>
      <c r="F12" s="6"/>
      <c r="H12" s="6"/>
      <c r="J12" s="21"/>
    </row>
    <row r="13" spans="1:12" ht="13.5" thickBot="1" x14ac:dyDescent="0.35">
      <c r="A13" s="5"/>
      <c r="B13" s="5"/>
      <c r="C13" s="5"/>
      <c r="D13" s="5"/>
      <c r="E13" s="5" t="s">
        <v>44</v>
      </c>
      <c r="F13" s="8"/>
      <c r="G13" s="6">
        <v>2325</v>
      </c>
      <c r="H13" s="8">
        <v>2325</v>
      </c>
      <c r="J13" s="25">
        <v>2400</v>
      </c>
    </row>
    <row r="14" spans="1:12" x14ac:dyDescent="0.3">
      <c r="A14" s="5"/>
      <c r="B14" s="5"/>
      <c r="C14" s="5"/>
      <c r="D14" s="5" t="s">
        <v>45</v>
      </c>
      <c r="E14" s="5"/>
      <c r="F14" s="6"/>
      <c r="H14" s="6"/>
      <c r="J14" s="24"/>
    </row>
    <row r="15" spans="1:12" x14ac:dyDescent="0.3">
      <c r="A15" s="5"/>
      <c r="B15" s="5"/>
      <c r="C15" s="5"/>
      <c r="D15" s="5" t="s">
        <v>24</v>
      </c>
      <c r="E15" s="5"/>
      <c r="F15" s="6"/>
      <c r="H15" s="6"/>
      <c r="J15" s="24"/>
    </row>
    <row r="16" spans="1:12" x14ac:dyDescent="0.3">
      <c r="A16" s="5"/>
      <c r="B16" s="5"/>
      <c r="C16" s="5"/>
      <c r="D16" s="5"/>
      <c r="E16" s="5" t="s">
        <v>25</v>
      </c>
      <c r="F16" s="6">
        <v>1024</v>
      </c>
      <c r="H16" s="6">
        <v>1024</v>
      </c>
      <c r="J16" s="24">
        <v>1050</v>
      </c>
    </row>
    <row r="17" spans="1:14" x14ac:dyDescent="0.3">
      <c r="A17" s="5"/>
      <c r="B17" s="5"/>
      <c r="C17" s="5"/>
      <c r="D17" s="5"/>
      <c r="E17" s="5" t="s">
        <v>26</v>
      </c>
      <c r="F17" s="6">
        <v>845</v>
      </c>
      <c r="H17" s="6">
        <v>845</v>
      </c>
      <c r="J17" s="24">
        <v>500</v>
      </c>
      <c r="L17" s="7" t="s">
        <v>57</v>
      </c>
    </row>
    <row r="18" spans="1:14" x14ac:dyDescent="0.3">
      <c r="A18" s="5"/>
      <c r="B18" s="5"/>
      <c r="C18" s="5"/>
      <c r="D18" s="5"/>
      <c r="E18" s="5" t="s">
        <v>24</v>
      </c>
      <c r="F18" s="6">
        <v>4995</v>
      </c>
      <c r="G18" s="6">
        <v>1110</v>
      </c>
      <c r="H18" s="6">
        <f>+G18+F18</f>
        <v>6105</v>
      </c>
      <c r="J18" s="24">
        <f>12*555</f>
        <v>6660</v>
      </c>
      <c r="L18" s="7" t="s">
        <v>55</v>
      </c>
    </row>
    <row r="19" spans="1:14" ht="26" customHeight="1" x14ac:dyDescent="0.3">
      <c r="A19" s="5"/>
      <c r="B19" s="5"/>
      <c r="C19" s="5"/>
      <c r="D19" s="5"/>
      <c r="E19" s="5" t="s">
        <v>52</v>
      </c>
      <c r="F19" s="6">
        <v>0</v>
      </c>
      <c r="G19" s="6"/>
      <c r="H19" s="6">
        <v>0</v>
      </c>
      <c r="J19" s="24">
        <v>500</v>
      </c>
      <c r="L19" s="18" t="s">
        <v>53</v>
      </c>
      <c r="M19" s="18"/>
      <c r="N19" s="18"/>
    </row>
    <row r="20" spans="1:14" ht="13.5" thickBot="1" x14ac:dyDescent="0.35">
      <c r="A20" s="5"/>
      <c r="B20" s="5"/>
      <c r="C20" s="5"/>
      <c r="D20" s="5"/>
      <c r="E20" s="5" t="s">
        <v>27</v>
      </c>
      <c r="F20" s="8">
        <v>1500</v>
      </c>
      <c r="H20" s="8">
        <v>1500</v>
      </c>
      <c r="J20" s="25">
        <v>500</v>
      </c>
      <c r="L20" s="7" t="s">
        <v>58</v>
      </c>
    </row>
    <row r="21" spans="1:14" x14ac:dyDescent="0.3">
      <c r="A21" s="5"/>
      <c r="B21" s="5"/>
      <c r="C21" s="5"/>
      <c r="D21" s="5" t="s">
        <v>28</v>
      </c>
      <c r="E21" s="5"/>
      <c r="F21" s="6">
        <f>ROUND(SUM(F15:F20),5)</f>
        <v>8364</v>
      </c>
      <c r="H21" s="6">
        <f>ROUND(SUM(H15:H20),5)</f>
        <v>9474</v>
      </c>
      <c r="J21" s="24">
        <f>SUM(J16:J20)</f>
        <v>9210</v>
      </c>
    </row>
    <row r="22" spans="1:14" x14ac:dyDescent="0.3">
      <c r="A22" s="5"/>
      <c r="B22" s="5"/>
      <c r="C22" s="5"/>
      <c r="D22" s="5" t="s">
        <v>29</v>
      </c>
      <c r="E22" s="5"/>
      <c r="F22" s="6"/>
      <c r="H22" s="6"/>
      <c r="J22" s="21"/>
    </row>
    <row r="23" spans="1:14" ht="28.5" customHeight="1" x14ac:dyDescent="0.3">
      <c r="A23" s="5"/>
      <c r="B23" s="5"/>
      <c r="C23" s="5"/>
      <c r="D23" s="5"/>
      <c r="E23" s="5" t="s">
        <v>30</v>
      </c>
      <c r="F23" s="6">
        <v>243.69</v>
      </c>
      <c r="G23" s="6">
        <v>75</v>
      </c>
      <c r="H23" s="6">
        <f>+G23+F23</f>
        <v>318.69</v>
      </c>
      <c r="J23" s="21">
        <v>600</v>
      </c>
      <c r="L23" s="18" t="s">
        <v>51</v>
      </c>
      <c r="M23" s="18"/>
      <c r="N23" s="18"/>
    </row>
    <row r="24" spans="1:14" ht="13.5" thickBot="1" x14ac:dyDescent="0.35">
      <c r="A24" s="5"/>
      <c r="B24" s="5"/>
      <c r="C24" s="5"/>
      <c r="D24" s="5"/>
      <c r="E24" s="5" t="s">
        <v>31</v>
      </c>
      <c r="F24" s="9">
        <v>279.49</v>
      </c>
      <c r="G24" s="6">
        <v>65</v>
      </c>
      <c r="H24" s="9">
        <f>+G24+F24</f>
        <v>344.49</v>
      </c>
      <c r="J24" s="20">
        <v>350</v>
      </c>
    </row>
    <row r="25" spans="1:14" ht="13.5" thickBot="1" x14ac:dyDescent="0.35">
      <c r="A25" s="5"/>
      <c r="B25" s="5"/>
      <c r="C25" s="5"/>
      <c r="D25" s="5" t="s">
        <v>32</v>
      </c>
      <c r="E25" s="5"/>
      <c r="F25" s="10">
        <f>ROUND(SUM(F22:F24),5)</f>
        <v>523.17999999999995</v>
      </c>
      <c r="H25" s="10">
        <f>ROUND(SUM(H22:H24),5)</f>
        <v>663.18</v>
      </c>
      <c r="J25" s="21">
        <f>SUM(J23:J24)</f>
        <v>950</v>
      </c>
    </row>
    <row r="26" spans="1:14" ht="13.5" thickBot="1" x14ac:dyDescent="0.35">
      <c r="A26" s="5"/>
      <c r="B26" s="5"/>
      <c r="C26" s="5" t="s">
        <v>33</v>
      </c>
      <c r="D26" s="5"/>
      <c r="E26" s="5"/>
      <c r="F26" s="11">
        <f>ROUND(SUM(F8:F8)+F10+F21+F25,5)</f>
        <v>9508.18</v>
      </c>
      <c r="H26" s="11">
        <f>ROUND(SUM(H8:H8)+H10+H13+H21+H25,5)</f>
        <v>13083.18</v>
      </c>
      <c r="J26" s="11">
        <f>ROUND(SUM(J8:J8)+J10+J13+J21+J25,5)</f>
        <v>13185</v>
      </c>
    </row>
    <row r="27" spans="1:14" x14ac:dyDescent="0.3">
      <c r="A27" s="5"/>
      <c r="B27" s="5" t="s">
        <v>34</v>
      </c>
      <c r="C27" s="5"/>
      <c r="D27" s="5"/>
      <c r="E27" s="5"/>
      <c r="F27" s="6">
        <f>ROUND(F2+F5-F26,5)</f>
        <v>5491.82</v>
      </c>
      <c r="H27" s="6">
        <f>ROUND(H2+H5-H26,5)</f>
        <v>1916.82</v>
      </c>
      <c r="J27" s="6">
        <f>ROUND(J2+J5-J26,5)</f>
        <v>1815</v>
      </c>
    </row>
    <row r="28" spans="1:14" x14ac:dyDescent="0.3">
      <c r="A28" s="5"/>
      <c r="B28" s="5" t="s">
        <v>35</v>
      </c>
      <c r="C28" s="5"/>
      <c r="D28" s="5"/>
      <c r="E28" s="5"/>
      <c r="F28" s="6"/>
      <c r="H28" s="6"/>
    </row>
    <row r="29" spans="1:14" x14ac:dyDescent="0.3">
      <c r="A29" s="5"/>
      <c r="B29" s="5"/>
      <c r="C29" s="5" t="s">
        <v>36</v>
      </c>
      <c r="D29" s="5"/>
      <c r="E29" s="5"/>
      <c r="F29" s="6"/>
      <c r="H29" s="6"/>
    </row>
    <row r="30" spans="1:14" x14ac:dyDescent="0.3">
      <c r="A30" s="5"/>
      <c r="B30" s="5"/>
      <c r="C30" s="5"/>
      <c r="D30" s="5" t="s">
        <v>36</v>
      </c>
      <c r="E30" s="5"/>
      <c r="F30" s="6"/>
      <c r="H30" s="6"/>
    </row>
    <row r="31" spans="1:14" ht="13.5" thickBot="1" x14ac:dyDescent="0.35">
      <c r="A31" s="5"/>
      <c r="B31" s="5"/>
      <c r="C31" s="5"/>
      <c r="D31" s="5"/>
      <c r="E31" s="5" t="s">
        <v>37</v>
      </c>
      <c r="F31" s="9">
        <v>90</v>
      </c>
      <c r="H31" s="9">
        <v>90</v>
      </c>
      <c r="J31" s="9">
        <v>90</v>
      </c>
    </row>
    <row r="32" spans="1:14" ht="13.5" thickBot="1" x14ac:dyDescent="0.35">
      <c r="A32" s="5"/>
      <c r="B32" s="5"/>
      <c r="C32" s="5"/>
      <c r="D32" s="5" t="s">
        <v>38</v>
      </c>
      <c r="E32" s="5"/>
      <c r="F32" s="10">
        <f>ROUND(SUM(F30:F31),5)</f>
        <v>90</v>
      </c>
      <c r="H32" s="10">
        <f>ROUND(SUM(H30:H31),5)</f>
        <v>90</v>
      </c>
      <c r="J32" s="10">
        <f>ROUND(SUM(J30:J31),5)</f>
        <v>90</v>
      </c>
    </row>
    <row r="33" spans="1:10" ht="13.5" thickBot="1" x14ac:dyDescent="0.35">
      <c r="A33" s="5"/>
      <c r="B33" s="5"/>
      <c r="C33" s="5" t="s">
        <v>38</v>
      </c>
      <c r="D33" s="5"/>
      <c r="E33" s="5"/>
      <c r="F33" s="10">
        <f>ROUND(F29+F32,5)</f>
        <v>90</v>
      </c>
      <c r="H33" s="10">
        <f>ROUND(H29+H32,5)</f>
        <v>90</v>
      </c>
      <c r="J33" s="10">
        <f>ROUND(J29+J32,5)</f>
        <v>90</v>
      </c>
    </row>
    <row r="34" spans="1:10" ht="13.5" thickBot="1" x14ac:dyDescent="0.35">
      <c r="A34" s="5"/>
      <c r="B34" s="5" t="s">
        <v>39</v>
      </c>
      <c r="C34" s="5"/>
      <c r="D34" s="5"/>
      <c r="E34" s="5"/>
      <c r="F34" s="10">
        <f>ROUND(F28+F33,5)</f>
        <v>90</v>
      </c>
      <c r="H34" s="10">
        <f>ROUND(H28+H33,5)</f>
        <v>90</v>
      </c>
      <c r="J34" s="10">
        <f>ROUND(J28+J33,5)</f>
        <v>90</v>
      </c>
    </row>
    <row r="35" spans="1:10" s="13" customFormat="1" ht="13.5" thickBot="1" x14ac:dyDescent="0.35">
      <c r="A35" s="5" t="s">
        <v>14</v>
      </c>
      <c r="B35" s="5"/>
      <c r="C35" s="5"/>
      <c r="D35" s="5"/>
      <c r="E35" s="5"/>
      <c r="F35" s="12">
        <f>ROUND(F27+F34,5)</f>
        <v>5581.82</v>
      </c>
      <c r="H35" s="12">
        <f>ROUND(H27+H34,5)</f>
        <v>2006.82</v>
      </c>
      <c r="J35" s="12">
        <f>ROUND(J27+J34,5)</f>
        <v>1905</v>
      </c>
    </row>
    <row r="36" spans="1:10" ht="13.5" thickTop="1" x14ac:dyDescent="0.3"/>
  </sheetData>
  <mergeCells count="2">
    <mergeCell ref="L23:N23"/>
    <mergeCell ref="L19:N19"/>
  </mergeCells>
  <printOptions gridLines="1"/>
  <pageMargins left="0.7" right="0.7" top="0.75" bottom="0.75" header="0.1" footer="0.3"/>
  <pageSetup scale="75" orientation="landscape" r:id="rId1"/>
  <headerFooter>
    <oddHeader>&amp;L&amp;"Arial,Bold"&amp;8 7:37 PM
&amp;"Arial,Bold"&amp;8 10/28/20
&amp;"Arial,Bold"&amp;8 Accrual Basis&amp;C&amp;"Arial,Bold"&amp;12 Waters Edge At Lake Jeanette Association, Inc.
&amp;"Arial,Bold"&amp;14 Profit &amp;&amp; Loss
&amp;"Arial,Bold"&amp;10 January through October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127000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127000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89510-F5AF-4616-BD36-9A266C0213DB}">
  <sheetPr codeName="Sheet1"/>
  <dimension ref="A1:G19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G23" sqref="G23"/>
    </sheetView>
  </sheetViews>
  <sheetFormatPr defaultColWidth="9.08984375" defaultRowHeight="13" x14ac:dyDescent="0.3"/>
  <cols>
    <col min="1" max="3" width="2.81640625" style="14" customWidth="1"/>
    <col min="4" max="4" width="29.7265625" style="14" customWidth="1"/>
    <col min="5" max="5" width="11.7265625" style="15" customWidth="1"/>
    <col min="6" max="6" width="11.7265625" style="7" customWidth="1"/>
    <col min="7" max="7" width="11.7265625" style="15" customWidth="1"/>
    <col min="8" max="16384" width="9.08984375" style="7"/>
  </cols>
  <sheetData>
    <row r="1" spans="1:7" s="4" customFormat="1" ht="43.15" customHeight="1" thickBot="1" x14ac:dyDescent="0.35">
      <c r="A1" s="1"/>
      <c r="B1" s="1"/>
      <c r="C1" s="1"/>
      <c r="D1" s="1"/>
      <c r="E1" s="2" t="s">
        <v>0</v>
      </c>
      <c r="G1" s="16" t="s">
        <v>49</v>
      </c>
    </row>
    <row r="2" spans="1:7" ht="13.5" thickTop="1" x14ac:dyDescent="0.3">
      <c r="A2" s="5" t="s">
        <v>1</v>
      </c>
      <c r="B2" s="5"/>
      <c r="C2" s="5"/>
      <c r="D2" s="5"/>
      <c r="E2" s="6"/>
      <c r="G2" s="6"/>
    </row>
    <row r="3" spans="1:7" x14ac:dyDescent="0.3">
      <c r="A3" s="5"/>
      <c r="B3" s="5" t="s">
        <v>2</v>
      </c>
      <c r="C3" s="5"/>
      <c r="D3" s="5"/>
      <c r="E3" s="6"/>
      <c r="G3" s="6"/>
    </row>
    <row r="4" spans="1:7" x14ac:dyDescent="0.3">
      <c r="A4" s="5"/>
      <c r="B4" s="5"/>
      <c r="C4" s="5" t="s">
        <v>3</v>
      </c>
      <c r="D4" s="5"/>
      <c r="E4" s="6"/>
      <c r="G4" s="6"/>
    </row>
    <row r="5" spans="1:7" x14ac:dyDescent="0.3">
      <c r="A5" s="5"/>
      <c r="B5" s="5"/>
      <c r="C5" s="5"/>
      <c r="D5" s="5" t="s">
        <v>4</v>
      </c>
      <c r="E5" s="6">
        <v>6983.49</v>
      </c>
      <c r="F5" s="17">
        <v>3575</v>
      </c>
      <c r="G5" s="6">
        <f>+E5-F5</f>
        <v>3408.49</v>
      </c>
    </row>
    <row r="6" spans="1:7" ht="13.5" thickBot="1" x14ac:dyDescent="0.35">
      <c r="A6" s="5"/>
      <c r="B6" s="5"/>
      <c r="C6" s="5"/>
      <c r="D6" s="5" t="s">
        <v>5</v>
      </c>
      <c r="E6" s="8">
        <v>835</v>
      </c>
      <c r="G6" s="8">
        <v>835</v>
      </c>
    </row>
    <row r="7" spans="1:7" x14ac:dyDescent="0.3">
      <c r="A7" s="5"/>
      <c r="B7" s="5"/>
      <c r="C7" s="5" t="s">
        <v>6</v>
      </c>
      <c r="D7" s="5"/>
      <c r="E7" s="6">
        <f>ROUND(SUM(E4:E6),5)</f>
        <v>7818.49</v>
      </c>
      <c r="G7" s="6">
        <f>ROUND(SUM(G4:G6),5)</f>
        <v>4243.49</v>
      </c>
    </row>
    <row r="8" spans="1:7" x14ac:dyDescent="0.3">
      <c r="A8" s="5"/>
      <c r="B8" s="5"/>
      <c r="C8" s="5" t="s">
        <v>7</v>
      </c>
      <c r="D8" s="5"/>
      <c r="E8" s="6"/>
      <c r="G8" s="6"/>
    </row>
    <row r="9" spans="1:7" ht="13.5" thickBot="1" x14ac:dyDescent="0.35">
      <c r="A9" s="5"/>
      <c r="B9" s="5"/>
      <c r="C9" s="5"/>
      <c r="D9" s="5" t="s">
        <v>7</v>
      </c>
      <c r="E9" s="8">
        <f>3190.1+125</f>
        <v>3315.1</v>
      </c>
      <c r="G9" s="8">
        <v>3315.1</v>
      </c>
    </row>
    <row r="10" spans="1:7" ht="13.5" thickBot="1" x14ac:dyDescent="0.35">
      <c r="A10" s="5"/>
      <c r="B10" s="5"/>
      <c r="C10" s="5" t="s">
        <v>8</v>
      </c>
      <c r="D10" s="5"/>
      <c r="E10" s="6">
        <f>ROUND(SUM(E8:E9),5)</f>
        <v>3315.1</v>
      </c>
      <c r="G10" s="6">
        <f>ROUND(SUM(G8:G9),5)</f>
        <v>3315.1</v>
      </c>
    </row>
    <row r="11" spans="1:7" ht="13.5" thickBot="1" x14ac:dyDescent="0.35">
      <c r="A11" s="5"/>
      <c r="B11" s="5" t="s">
        <v>9</v>
      </c>
      <c r="C11" s="5"/>
      <c r="D11" s="5"/>
      <c r="E11" s="10">
        <f>ROUND(E3+E7+E10,5)</f>
        <v>11133.59</v>
      </c>
      <c r="G11" s="10">
        <f>ROUND(G3+G7+G10,5)</f>
        <v>7558.59</v>
      </c>
    </row>
    <row r="12" spans="1:7" s="13" customFormat="1" ht="13.5" thickBot="1" x14ac:dyDescent="0.35">
      <c r="A12" s="5" t="s">
        <v>10</v>
      </c>
      <c r="B12" s="5"/>
      <c r="C12" s="5"/>
      <c r="D12" s="5"/>
      <c r="E12" s="12">
        <f>ROUND(E2+E11,5)</f>
        <v>11133.59</v>
      </c>
      <c r="G12" s="12">
        <f>ROUND(G2+G11,5)</f>
        <v>7558.59</v>
      </c>
    </row>
    <row r="13" spans="1:7" ht="13.5" thickTop="1" x14ac:dyDescent="0.3">
      <c r="A13" s="5" t="s">
        <v>11</v>
      </c>
      <c r="B13" s="5"/>
      <c r="C13" s="5"/>
      <c r="D13" s="5"/>
      <c r="E13" s="6"/>
      <c r="G13" s="6"/>
    </row>
    <row r="14" spans="1:7" x14ac:dyDescent="0.3">
      <c r="A14" s="5"/>
      <c r="B14" s="5" t="s">
        <v>12</v>
      </c>
      <c r="C14" s="5"/>
      <c r="D14" s="5"/>
      <c r="E14" s="6"/>
      <c r="G14" s="6"/>
    </row>
    <row r="15" spans="1:7" x14ac:dyDescent="0.3">
      <c r="A15" s="5"/>
      <c r="B15" s="5"/>
      <c r="C15" s="5" t="s">
        <v>13</v>
      </c>
      <c r="D15" s="5"/>
      <c r="E15" s="6">
        <v>5551.77</v>
      </c>
      <c r="G15" s="6">
        <v>5551.77</v>
      </c>
    </row>
    <row r="16" spans="1:7" ht="13.5" thickBot="1" x14ac:dyDescent="0.35">
      <c r="A16" s="5"/>
      <c r="B16" s="5"/>
      <c r="C16" s="5" t="s">
        <v>14</v>
      </c>
      <c r="D16" s="5"/>
      <c r="E16" s="9">
        <v>5581.82</v>
      </c>
      <c r="G16" s="9">
        <v>2006.82</v>
      </c>
    </row>
    <row r="17" spans="1:7" ht="13.5" thickBot="1" x14ac:dyDescent="0.35">
      <c r="A17" s="5"/>
      <c r="B17" s="5" t="s">
        <v>15</v>
      </c>
      <c r="C17" s="5"/>
      <c r="D17" s="5"/>
      <c r="E17" s="10">
        <f>ROUND(SUM(E14:E16),5)</f>
        <v>11133.59</v>
      </c>
      <c r="G17" s="10">
        <f>ROUND(SUM(G14:G16),5)</f>
        <v>7558.59</v>
      </c>
    </row>
    <row r="18" spans="1:7" s="13" customFormat="1" ht="13.5" thickBot="1" x14ac:dyDescent="0.35">
      <c r="A18" s="5" t="s">
        <v>16</v>
      </c>
      <c r="B18" s="5"/>
      <c r="C18" s="5"/>
      <c r="D18" s="5"/>
      <c r="E18" s="12">
        <f>ROUND(E13+E17,5)</f>
        <v>11133.59</v>
      </c>
      <c r="G18" s="12">
        <f>ROUND(G13+G17,5)</f>
        <v>7558.59</v>
      </c>
    </row>
    <row r="19" spans="1:7" ht="13.5" thickTop="1" x14ac:dyDescent="0.3"/>
  </sheetData>
  <pageMargins left="0.7" right="0.7" top="0.75" bottom="0.75" header="0.1" footer="0.3"/>
  <pageSetup orientation="landscape" r:id="rId1"/>
  <headerFooter>
    <oddHeader>&amp;L&amp;"Arial,Bold"&amp;8 7:34 PM
&amp;"Arial,Bold"&amp;8 10/28/20
&amp;"Arial,Bold"&amp;8 Accrual Basis&amp;C&amp;"Arial,Bold"&amp;12 Waters Edge At Lake Jeanette Association, Inc.
&amp;"Arial,Bold"&amp;14 Balance Sheet
&amp;"Arial,Bold"&amp;10 As of October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Income Statement</vt:lpstr>
      <vt:lpstr>Balance Sheet</vt:lpstr>
      <vt:lpstr>'Income Statement'!Print_Area</vt:lpstr>
      <vt:lpstr>'Balance Sheet'!Print_Titles</vt:lpstr>
      <vt:lpstr>'Income Statement'!Print_Titles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patriciagillispie</dc:creator>
  <cp:lastModifiedBy>Dixon Johnston</cp:lastModifiedBy>
  <cp:lastPrinted>2020-11-06T15:04:24Z</cp:lastPrinted>
  <dcterms:created xsi:type="dcterms:W3CDTF">2020-10-28T23:34:14Z</dcterms:created>
  <dcterms:modified xsi:type="dcterms:W3CDTF">2020-11-06T15:08:07Z</dcterms:modified>
</cp:coreProperties>
</file>